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Z:\Certification\COURSES-Cert and Renewal\"/>
    </mc:Choice>
  </mc:AlternateContent>
  <xr:revisionPtr revIDLastSave="0" documentId="8_{15F50C0F-8AF9-48C6-9029-69782EFC6E48}" xr6:coauthVersionLast="44" xr6:coauthVersionMax="44" xr10:uidLastSave="{00000000-0000-0000-0000-000000000000}"/>
  <bookViews>
    <workbookView xWindow="-120" yWindow="-120" windowWidth="29040" windowHeight="15840" tabRatio="500" xr2:uid="{00000000-000D-0000-FFFF-FFFF00000000}"/>
  </bookViews>
  <sheets>
    <sheet name="Instructor Hours" sheetId="2" r:id="rId1"/>
    <sheet name="Instruction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3" i="2" l="1"/>
  <c r="B52" i="2"/>
  <c r="A53" i="2"/>
  <c r="A52" i="2"/>
  <c r="B19" i="2"/>
  <c r="B13" i="2"/>
  <c r="B11" i="2"/>
  <c r="A10" i="2"/>
  <c r="B9" i="2"/>
  <c r="A14" i="2"/>
  <c r="B14" i="2"/>
  <c r="A15" i="2"/>
  <c r="B15" i="2"/>
  <c r="A16" i="2"/>
  <c r="B16" i="2"/>
  <c r="A17" i="2"/>
  <c r="B17" i="2"/>
  <c r="A18" i="2"/>
  <c r="B18" i="2"/>
  <c r="A19" i="2"/>
  <c r="H3" i="2"/>
  <c r="G3" i="2"/>
  <c r="F3" i="2"/>
  <c r="D3" i="2"/>
  <c r="E3" i="2"/>
  <c r="B44" i="2"/>
  <c r="A45" i="2"/>
  <c r="B45" i="2"/>
  <c r="A46" i="2"/>
  <c r="B46" i="2"/>
  <c r="A47" i="2"/>
  <c r="B47" i="2"/>
  <c r="A48" i="2"/>
  <c r="B48" i="2"/>
  <c r="A49" i="2"/>
  <c r="B49" i="2"/>
  <c r="A50" i="2"/>
  <c r="B50" i="2"/>
  <c r="A51" i="2"/>
  <c r="B32" i="2"/>
  <c r="A33" i="2"/>
  <c r="B33" i="2"/>
  <c r="A34" i="2"/>
  <c r="B34" i="2"/>
  <c r="A35" i="2"/>
  <c r="B35" i="2"/>
  <c r="A36" i="2"/>
  <c r="B36" i="2"/>
  <c r="A37" i="2"/>
  <c r="B37" i="2"/>
  <c r="A38" i="2"/>
  <c r="B38" i="2"/>
  <c r="A39" i="2"/>
  <c r="B39" i="2"/>
  <c r="A40" i="2"/>
  <c r="B40" i="2"/>
  <c r="A41" i="2"/>
  <c r="B41" i="2"/>
  <c r="A42" i="2"/>
  <c r="B42" i="2"/>
  <c r="G4" i="2"/>
  <c r="E4" i="2"/>
  <c r="D4" i="2"/>
  <c r="F4" i="2"/>
  <c r="B5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A28" i="2"/>
  <c r="B28" i="2"/>
  <c r="A29" i="2"/>
  <c r="B29" i="2"/>
  <c r="A30" i="2"/>
  <c r="B30" i="2"/>
  <c r="H4" i="2"/>
  <c r="E6" i="2"/>
  <c r="F6" i="2"/>
  <c r="G6" i="2"/>
  <c r="H6" i="2"/>
  <c r="D6" i="2"/>
  <c r="B8" i="2"/>
  <c r="A9" i="2"/>
  <c r="A12" i="2"/>
  <c r="B12" i="2"/>
  <c r="A13" i="2"/>
  <c r="A20" i="2"/>
  <c r="A31" i="2"/>
  <c r="A43" i="2"/>
  <c r="B10" i="2"/>
  <c r="A11" i="2"/>
</calcChain>
</file>

<file path=xl/sharedStrings.xml><?xml version="1.0" encoding="utf-8"?>
<sst xmlns="http://schemas.openxmlformats.org/spreadsheetml/2006/main" count="73" uniqueCount="61">
  <si>
    <t>Module 5: Air Bags</t>
  </si>
  <si>
    <t>Q&amp;A, Expectations for Day 2</t>
  </si>
  <si>
    <t>Module 2: The CPS Technician Role</t>
  </si>
  <si>
    <t>Module 4: Seat Belt Systems</t>
  </si>
  <si>
    <t>Review of Day 1, Overview Day 2</t>
  </si>
  <si>
    <t>Q&amp;A, expectations for Day 3</t>
  </si>
  <si>
    <t>Review of Day 2, Overview of Day 3</t>
  </si>
  <si>
    <t>Quiz #2 for Modules 6-8 (includes review)</t>
  </si>
  <si>
    <t>Start</t>
  </si>
  <si>
    <t>End</t>
  </si>
  <si>
    <t>BREAK</t>
  </si>
  <si>
    <t>Hours</t>
  </si>
  <si>
    <t>Lead</t>
  </si>
  <si>
    <t>Ins#2</t>
  </si>
  <si>
    <t>Ins#3</t>
  </si>
  <si>
    <t>Ins#4</t>
  </si>
  <si>
    <t>Mentor</t>
  </si>
  <si>
    <t>Ins#1</t>
  </si>
  <si>
    <t>Name</t>
  </si>
  <si>
    <t>Minutes</t>
  </si>
  <si>
    <t>Minutes based on input below</t>
  </si>
  <si>
    <t>Instructor Hours</t>
  </si>
  <si>
    <t>Instructor CPS Technician Course Agenda</t>
  </si>
  <si>
    <t>Intended #Minutes</t>
  </si>
  <si>
    <t>City, State, Course Number</t>
  </si>
  <si>
    <t>IC</t>
  </si>
  <si>
    <t>Ins</t>
  </si>
  <si>
    <t>Instructions:</t>
  </si>
  <si>
    <t>Enter City, State and Course Number in cell I2</t>
  </si>
  <si>
    <t>Enter date in A7 (the other dates will automatically fill)</t>
  </si>
  <si>
    <t>Enter Instructor Names in cells D2-H2 (Lead Instructor should be Name1)</t>
  </si>
  <si>
    <t>If Instructor #3 is NOT a mentor, edit the formula in cell G4 (delete the +8) and delete row 5.</t>
  </si>
  <si>
    <t>Edit Column C with the number of minutes you intend to take for each module or activity.</t>
  </si>
  <si>
    <t>Edit the start time of each day. You need to enter am or pm on the start time of each day.</t>
  </si>
  <si>
    <t>Under each instructor, input number of minutes for each activity they will complete or participate in.</t>
  </si>
  <si>
    <t>As the class progresses, edit the number of minutes each activity takes; the sheet will update the instructor hours to be reported at the top of the page.</t>
  </si>
  <si>
    <t>Rounded based on #minutes below (Lead +10, Mentor +8)</t>
  </si>
  <si>
    <t>LEAD</t>
  </si>
  <si>
    <t>Module 1: Introduction</t>
  </si>
  <si>
    <t>Module 3: Crash Dynamics</t>
  </si>
  <si>
    <t>Module 4: Seat Belt Systems (continued)</t>
  </si>
  <si>
    <t>Quiz #1 (modules 1-5)</t>
  </si>
  <si>
    <t>Skills Evaluation #1 (Vehicle Systems)</t>
  </si>
  <si>
    <t>LUNCH</t>
  </si>
  <si>
    <t xml:space="preserve">Module 6: Lower Anchors &amp; Tethers </t>
  </si>
  <si>
    <t xml:space="preserve">Module 7: Introduction to Car Seats </t>
  </si>
  <si>
    <t xml:space="preserve">Module 8:  Rear-Facing Car Seats </t>
  </si>
  <si>
    <t xml:space="preserve">Module 9: Forward Facing Car Seats </t>
  </si>
  <si>
    <t>Module 9: Forward Facing Car Seats (continued)</t>
  </si>
  <si>
    <t>Module 8:  Rear-Facing Car Seats (continued)</t>
  </si>
  <si>
    <t>Module 10: Booster Seats and Seat Belts</t>
  </si>
  <si>
    <t>Skills Evaluation 2 - Select and Install Car Seats and Booster Seats</t>
  </si>
  <si>
    <t>Skills 3 - Putting it all Together</t>
  </si>
  <si>
    <t>Q&amp;A, expectations for Day 4</t>
  </si>
  <si>
    <t>Review of Day 3, Overview of Day 4</t>
  </si>
  <si>
    <t>Module 11: Other Vehicles</t>
  </si>
  <si>
    <t>Module 12: Interacting with Caregivers</t>
  </si>
  <si>
    <t>Quiz #3 for Modules 9-12 (includes review)</t>
  </si>
  <si>
    <t>Course Completion and Recap</t>
  </si>
  <si>
    <t xml:space="preserve">Skills Asessment #4 - Checkup Event </t>
  </si>
  <si>
    <t>Module 13: Using and Maintainingh Your New Skills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</si>
</sst>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5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sz val="12"/>
      <color theme="1"/>
      <name val="Avenir Book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2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4">
    <xf numFmtId="0" fontId="0" fillId="0" borderId="0" xfId="0"/>
    <xf numFmtId="0" fontId="4" fillId="3" borderId="0" xfId="0" applyFont="1" applyFill="1" applyAlignment="1"/>
    <xf numFmtId="0" fontId="5" fillId="0" borderId="0" xfId="0" applyFont="1"/>
    <xf numFmtId="0" fontId="6" fillId="0" borderId="0" xfId="0" applyFont="1" applyFill="1" applyAlignment="1"/>
    <xf numFmtId="0" fontId="6" fillId="0" borderId="0" xfId="0" applyNumberFormat="1" applyFont="1" applyFill="1" applyAlignment="1">
      <alignment horizontal="left"/>
    </xf>
    <xf numFmtId="1" fontId="6" fillId="0" borderId="0" xfId="0" applyNumberFormat="1" applyFont="1" applyFill="1"/>
    <xf numFmtId="0" fontId="7" fillId="0" borderId="0" xfId="0" applyFont="1" applyFill="1" applyAlignment="1">
      <alignment horizontal="left"/>
    </xf>
    <xf numFmtId="0" fontId="6" fillId="0" borderId="0" xfId="0" applyFont="1" applyFill="1"/>
    <xf numFmtId="0" fontId="8" fillId="0" borderId="0" xfId="0" applyFont="1" applyFill="1"/>
    <xf numFmtId="0" fontId="8" fillId="0" borderId="0" xfId="0" applyNumberFormat="1" applyFont="1" applyFill="1" applyAlignment="1">
      <alignment horizontal="left"/>
    </xf>
    <xf numFmtId="1" fontId="8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left"/>
    </xf>
    <xf numFmtId="1" fontId="8" fillId="0" borderId="0" xfId="0" applyNumberFormat="1" applyFont="1" applyFill="1" applyAlignment="1">
      <alignment horizontal="right"/>
    </xf>
    <xf numFmtId="2" fontId="8" fillId="0" borderId="0" xfId="0" applyNumberFormat="1" applyFont="1" applyFill="1" applyAlignment="1">
      <alignment horizontal="right"/>
    </xf>
    <xf numFmtId="0" fontId="8" fillId="0" borderId="0" xfId="0" applyFont="1" applyFill="1" applyAlignment="1"/>
    <xf numFmtId="1" fontId="8" fillId="0" borderId="0" xfId="0" applyNumberFormat="1" applyFont="1" applyFill="1" applyAlignment="1"/>
    <xf numFmtId="1" fontId="8" fillId="0" borderId="0" xfId="0" applyNumberFormat="1" applyFont="1" applyFill="1"/>
    <xf numFmtId="0" fontId="8" fillId="0" borderId="0" xfId="0" applyNumberFormat="1" applyFont="1" applyFill="1" applyAlignment="1">
      <alignment horizontal="center"/>
    </xf>
    <xf numFmtId="164" fontId="8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8" fillId="0" borderId="0" xfId="0" applyNumberFormat="1" applyFont="1" applyFill="1" applyAlignment="1">
      <alignment horizontal="left"/>
    </xf>
    <xf numFmtId="0" fontId="8" fillId="0" borderId="0" xfId="0" applyFont="1"/>
    <xf numFmtId="1" fontId="8" fillId="2" borderId="0" xfId="0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164" fontId="8" fillId="0" borderId="0" xfId="0" applyNumberFormat="1" applyFont="1" applyAlignment="1">
      <alignment horizontal="left" vertical="top"/>
    </xf>
    <xf numFmtId="1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left" vertical="top"/>
    </xf>
    <xf numFmtId="1" fontId="8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8" fillId="3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1" fontId="8" fillId="0" borderId="0" xfId="0" applyNumberFormat="1" applyFont="1"/>
    <xf numFmtId="0" fontId="10" fillId="3" borderId="0" xfId="0" applyFont="1" applyFill="1" applyAlignment="1"/>
    <xf numFmtId="1" fontId="10" fillId="3" borderId="0" xfId="0" applyNumberFormat="1" applyFont="1" applyFill="1" applyAlignment="1">
      <alignment horizontal="center"/>
    </xf>
    <xf numFmtId="1" fontId="10" fillId="3" borderId="0" xfId="0" applyNumberFormat="1" applyFont="1" applyFill="1" applyAlignment="1"/>
    <xf numFmtId="0" fontId="10" fillId="3" borderId="0" xfId="0" applyFont="1" applyFill="1" applyAlignment="1">
      <alignment horizontal="right"/>
    </xf>
    <xf numFmtId="1" fontId="11" fillId="0" borderId="0" xfId="0" applyNumberFormat="1" applyFont="1"/>
    <xf numFmtId="0" fontId="11" fillId="0" borderId="0" xfId="0" applyFont="1"/>
    <xf numFmtId="0" fontId="8" fillId="0" borderId="0" xfId="0" applyNumberFormat="1" applyFont="1" applyFill="1" applyAlignment="1">
      <alignment horizontal="center" wrapText="1"/>
    </xf>
    <xf numFmtId="0" fontId="5" fillId="3" borderId="0" xfId="0" applyFont="1" applyFill="1" applyAlignment="1">
      <alignment horizontal="left"/>
    </xf>
    <xf numFmtId="1" fontId="5" fillId="3" borderId="0" xfId="0" applyNumberFormat="1" applyFont="1" applyFill="1" applyAlignment="1">
      <alignment horizontal="center"/>
    </xf>
    <xf numFmtId="1" fontId="5" fillId="3" borderId="0" xfId="0" applyNumberFormat="1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164" fontId="8" fillId="3" borderId="0" xfId="0" applyNumberFormat="1" applyFont="1" applyFill="1" applyAlignment="1">
      <alignment horizontal="left" vertical="top"/>
    </xf>
    <xf numFmtId="1" fontId="8" fillId="3" borderId="0" xfId="0" applyNumberFormat="1" applyFont="1" applyFill="1"/>
    <xf numFmtId="0" fontId="8" fillId="3" borderId="0" xfId="0" applyFont="1" applyFill="1"/>
    <xf numFmtId="0" fontId="12" fillId="3" borderId="0" xfId="0" applyNumberFormat="1" applyFont="1" applyFill="1" applyAlignment="1">
      <alignment horizontal="center"/>
    </xf>
    <xf numFmtId="0" fontId="13" fillId="0" borderId="0" xfId="0" applyFont="1" applyAlignment="1">
      <alignment vertical="center"/>
    </xf>
    <xf numFmtId="18" fontId="8" fillId="0" borderId="0" xfId="0" applyNumberFormat="1" applyFont="1" applyAlignment="1">
      <alignment horizontal="left"/>
    </xf>
    <xf numFmtId="0" fontId="8" fillId="0" borderId="1" xfId="0" applyFont="1" applyBorder="1"/>
    <xf numFmtId="0" fontId="8" fillId="4" borderId="2" xfId="0" applyNumberFormat="1" applyFont="1" applyFill="1" applyBorder="1" applyAlignment="1">
      <alignment horizontal="center"/>
    </xf>
    <xf numFmtId="1" fontId="8" fillId="4" borderId="4" xfId="0" applyNumberFormat="1" applyFont="1" applyFill="1" applyBorder="1" applyAlignment="1">
      <alignment horizontal="left"/>
    </xf>
    <xf numFmtId="1" fontId="8" fillId="4" borderId="3" xfId="0" applyNumberFormat="1" applyFont="1" applyFill="1" applyBorder="1" applyAlignment="1">
      <alignment horizontal="center"/>
    </xf>
    <xf numFmtId="0" fontId="14" fillId="0" borderId="0" xfId="0" applyFont="1"/>
    <xf numFmtId="1" fontId="8" fillId="4" borderId="7" xfId="0" applyNumberFormat="1" applyFont="1" applyFill="1" applyBorder="1" applyAlignment="1">
      <alignment horizontal="left"/>
    </xf>
    <xf numFmtId="1" fontId="8" fillId="2" borderId="3" xfId="0" applyNumberFormat="1" applyFont="1" applyFill="1" applyBorder="1" applyAlignment="1">
      <alignment horizontal="center"/>
    </xf>
    <xf numFmtId="1" fontId="8" fillId="2" borderId="4" xfId="0" applyNumberFormat="1" applyFont="1" applyFill="1" applyBorder="1" applyAlignment="1">
      <alignment horizontal="left"/>
    </xf>
    <xf numFmtId="1" fontId="8" fillId="4" borderId="3" xfId="0" applyNumberFormat="1" applyFont="1" applyFill="1" applyBorder="1" applyAlignment="1">
      <alignment horizontal="center" vertical="top"/>
    </xf>
    <xf numFmtId="1" fontId="8" fillId="4" borderId="3" xfId="0" applyNumberFormat="1" applyFont="1" applyFill="1" applyBorder="1" applyAlignment="1">
      <alignment horizontal="left"/>
    </xf>
    <xf numFmtId="1" fontId="8" fillId="4" borderId="3" xfId="0" applyNumberFormat="1" applyFont="1" applyFill="1" applyBorder="1" applyAlignment="1">
      <alignment horizontal="center" vertical="top" wrapText="1"/>
    </xf>
    <xf numFmtId="1" fontId="8" fillId="2" borderId="3" xfId="0" applyNumberFormat="1" applyFont="1" applyFill="1" applyBorder="1" applyAlignment="1">
      <alignment horizontal="center" vertical="top"/>
    </xf>
    <xf numFmtId="1" fontId="8" fillId="2" borderId="3" xfId="0" applyNumberFormat="1" applyFont="1" applyFill="1" applyBorder="1" applyAlignment="1">
      <alignment horizontal="left"/>
    </xf>
    <xf numFmtId="1" fontId="8" fillId="2" borderId="0" xfId="0" applyNumberFormat="1" applyFont="1" applyFill="1"/>
    <xf numFmtId="1" fontId="8" fillId="2" borderId="5" xfId="0" applyNumberFormat="1" applyFont="1" applyFill="1" applyBorder="1" applyAlignment="1">
      <alignment horizontal="center"/>
    </xf>
    <xf numFmtId="1" fontId="8" fillId="2" borderId="6" xfId="0" applyNumberFormat="1" applyFont="1" applyFill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8" fillId="0" borderId="3" xfId="0" applyNumberFormat="1" applyFont="1" applyFill="1" applyBorder="1" applyAlignment="1">
      <alignment horizontal="left"/>
    </xf>
    <xf numFmtId="1" fontId="8" fillId="4" borderId="8" xfId="0" applyNumberFormat="1" applyFont="1" applyFill="1" applyBorder="1" applyAlignment="1">
      <alignment horizontal="center" vertical="top"/>
    </xf>
    <xf numFmtId="1" fontId="8" fillId="4" borderId="9" xfId="0" applyNumberFormat="1" applyFont="1" applyFill="1" applyBorder="1" applyAlignment="1">
      <alignment horizontal="center" vertical="top"/>
    </xf>
    <xf numFmtId="1" fontId="8" fillId="4" borderId="9" xfId="0" applyNumberFormat="1" applyFont="1" applyFill="1" applyBorder="1" applyAlignment="1">
      <alignment horizontal="left"/>
    </xf>
    <xf numFmtId="1" fontId="8" fillId="2" borderId="10" xfId="0" applyNumberFormat="1" applyFont="1" applyFill="1" applyBorder="1" applyAlignment="1">
      <alignment horizontal="center"/>
    </xf>
    <xf numFmtId="1" fontId="8" fillId="2" borderId="11" xfId="0" applyNumberFormat="1" applyFont="1" applyFill="1" applyBorder="1" applyAlignment="1">
      <alignment horizontal="center"/>
    </xf>
    <xf numFmtId="1" fontId="8" fillId="2" borderId="12" xfId="0" applyNumberFormat="1" applyFont="1" applyFill="1" applyBorder="1" applyAlignment="1">
      <alignment horizontal="center"/>
    </xf>
    <xf numFmtId="1" fontId="8" fillId="0" borderId="10" xfId="0" applyNumberFormat="1" applyFont="1" applyBorder="1" applyAlignment="1">
      <alignment horizontal="center"/>
    </xf>
    <xf numFmtId="1" fontId="8" fillId="0" borderId="11" xfId="0" applyNumberFormat="1" applyFont="1" applyBorder="1" applyAlignment="1">
      <alignment horizontal="center"/>
    </xf>
    <xf numFmtId="0" fontId="8" fillId="0" borderId="10" xfId="0" applyNumberFormat="1" applyFont="1" applyFill="1" applyBorder="1" applyAlignment="1">
      <alignment horizontal="center"/>
    </xf>
    <xf numFmtId="1" fontId="8" fillId="2" borderId="13" xfId="0" applyNumberFormat="1" applyFont="1" applyFill="1" applyBorder="1" applyAlignment="1">
      <alignment horizontal="center"/>
    </xf>
    <xf numFmtId="1" fontId="8" fillId="2" borderId="14" xfId="0" applyNumberFormat="1" applyFont="1" applyFill="1" applyBorder="1" applyAlignment="1">
      <alignment horizontal="center"/>
    </xf>
    <xf numFmtId="1" fontId="8" fillId="2" borderId="14" xfId="0" applyNumberFormat="1" applyFont="1" applyFill="1" applyBorder="1"/>
    <xf numFmtId="1" fontId="8" fillId="4" borderId="15" xfId="0" applyNumberFormat="1" applyFont="1" applyFill="1" applyBorder="1" applyAlignment="1">
      <alignment horizontal="center" vertical="top"/>
    </xf>
    <xf numFmtId="0" fontId="8" fillId="0" borderId="10" xfId="0" applyNumberFormat="1" applyFont="1" applyBorder="1" applyAlignment="1">
      <alignment horizontal="center"/>
    </xf>
    <xf numFmtId="1" fontId="8" fillId="2" borderId="16" xfId="0" applyNumberFormat="1" applyFont="1" applyFill="1" applyBorder="1" applyAlignment="1">
      <alignment horizontal="center" vertical="top"/>
    </xf>
    <xf numFmtId="1" fontId="8" fillId="2" borderId="17" xfId="0" applyNumberFormat="1" applyFont="1" applyFill="1" applyBorder="1" applyAlignment="1">
      <alignment horizontal="center" vertical="top"/>
    </xf>
    <xf numFmtId="1" fontId="8" fillId="2" borderId="16" xfId="0" applyNumberFormat="1" applyFont="1" applyFill="1" applyBorder="1" applyAlignment="1">
      <alignment horizontal="left"/>
    </xf>
    <xf numFmtId="1" fontId="8" fillId="0" borderId="1" xfId="0" applyNumberFormat="1" applyFont="1" applyBorder="1" applyAlignment="1">
      <alignment horizontal="center" vertical="top"/>
    </xf>
    <xf numFmtId="1" fontId="8" fillId="0" borderId="1" xfId="0" applyNumberFormat="1" applyFont="1" applyFill="1" applyBorder="1" applyAlignment="1">
      <alignment horizontal="left"/>
    </xf>
    <xf numFmtId="1" fontId="8" fillId="4" borderId="18" xfId="0" applyNumberFormat="1" applyFont="1" applyFill="1" applyBorder="1" applyAlignment="1">
      <alignment horizontal="center"/>
    </xf>
    <xf numFmtId="1" fontId="8" fillId="4" borderId="19" xfId="0" applyNumberFormat="1" applyFont="1" applyFill="1" applyBorder="1" applyAlignment="1">
      <alignment horizontal="center"/>
    </xf>
    <xf numFmtId="1" fontId="8" fillId="2" borderId="20" xfId="0" applyNumberFormat="1" applyFont="1" applyFill="1" applyBorder="1" applyAlignment="1">
      <alignment horizontal="center"/>
    </xf>
    <xf numFmtId="1" fontId="8" fillId="0" borderId="21" xfId="0" applyNumberFormat="1" applyFont="1" applyBorder="1" applyAlignment="1">
      <alignment horizontal="center"/>
    </xf>
    <xf numFmtId="1" fontId="8" fillId="2" borderId="19" xfId="0" applyNumberFormat="1" applyFont="1" applyFill="1" applyBorder="1" applyAlignment="1">
      <alignment horizontal="center"/>
    </xf>
    <xf numFmtId="1" fontId="8" fillId="0" borderId="23" xfId="0" applyNumberFormat="1" applyFont="1" applyBorder="1" applyAlignment="1">
      <alignment horizontal="center"/>
    </xf>
    <xf numFmtId="1" fontId="8" fillId="2" borderId="21" xfId="0" applyNumberFormat="1" applyFont="1" applyFill="1" applyBorder="1" applyAlignment="1">
      <alignment horizontal="center"/>
    </xf>
    <xf numFmtId="1" fontId="8" fillId="2" borderId="24" xfId="0" applyNumberFormat="1" applyFont="1" applyFill="1" applyBorder="1" applyAlignment="1">
      <alignment horizontal="center"/>
    </xf>
    <xf numFmtId="1" fontId="8" fillId="2" borderId="22" xfId="0" applyNumberFormat="1" applyFont="1" applyFill="1" applyBorder="1" applyAlignment="1">
      <alignment horizontal="center"/>
    </xf>
    <xf numFmtId="1" fontId="8" fillId="0" borderId="25" xfId="0" applyNumberFormat="1" applyFont="1" applyBorder="1" applyAlignment="1">
      <alignment horizontal="center"/>
    </xf>
    <xf numFmtId="1" fontId="8" fillId="0" borderId="11" xfId="0" applyNumberFormat="1" applyFont="1" applyFill="1" applyBorder="1" applyAlignment="1">
      <alignment horizontal="center"/>
    </xf>
    <xf numFmtId="1" fontId="8" fillId="0" borderId="10" xfId="0" applyNumberFormat="1" applyFont="1" applyFill="1" applyBorder="1" applyAlignment="1">
      <alignment horizontal="center"/>
    </xf>
    <xf numFmtId="165" fontId="4" fillId="3" borderId="0" xfId="0" applyNumberFormat="1" applyFont="1" applyFill="1" applyAlignment="1">
      <alignment horizontal="left" wrapText="1"/>
    </xf>
    <xf numFmtId="165" fontId="4" fillId="3" borderId="0" xfId="0" applyNumberFormat="1" applyFont="1" applyFill="1" applyAlignment="1">
      <alignment horizontal="left"/>
    </xf>
  </cellXfs>
  <cellStyles count="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3"/>
  <sheetViews>
    <sheetView tabSelected="1" view="pageLayout" topLeftCell="B1" zoomScale="125" zoomScaleNormal="125" zoomScalePageLayoutView="125" workbookViewId="0">
      <selection activeCell="D47" sqref="D47:H47"/>
    </sheetView>
  </sheetViews>
  <sheetFormatPr defaultColWidth="15.125" defaultRowHeight="14.25"/>
  <cols>
    <col min="1" max="1" width="12.625" style="46" customWidth="1"/>
    <col min="2" max="2" width="9.625" style="22" customWidth="1"/>
    <col min="3" max="3" width="8.5" style="19" customWidth="1"/>
    <col min="4" max="7" width="7" style="20" customWidth="1"/>
    <col min="8" max="8" width="7" style="32" customWidth="1"/>
    <col min="9" max="9" width="55.125" style="22" bestFit="1" customWidth="1"/>
    <col min="10" max="16384" width="15.125" style="22"/>
  </cols>
  <sheetData>
    <row r="1" spans="1:11" s="38" customFormat="1" ht="15.75">
      <c r="A1" s="43" t="s">
        <v>22</v>
      </c>
      <c r="B1" s="33"/>
      <c r="C1" s="50"/>
      <c r="D1" s="34"/>
      <c r="E1" s="34"/>
      <c r="F1" s="34"/>
      <c r="G1" s="34"/>
      <c r="H1" s="35"/>
      <c r="I1" s="36" t="s">
        <v>24</v>
      </c>
      <c r="J1" s="37"/>
    </row>
    <row r="2" spans="1:11" s="7" customFormat="1" ht="15">
      <c r="A2" s="44" t="s">
        <v>21</v>
      </c>
      <c r="B2" s="3"/>
      <c r="C2" s="4" t="s">
        <v>18</v>
      </c>
      <c r="D2" s="10" t="s">
        <v>37</v>
      </c>
      <c r="E2" s="10" t="s">
        <v>17</v>
      </c>
      <c r="F2" s="10" t="s">
        <v>13</v>
      </c>
      <c r="G2" s="10" t="s">
        <v>14</v>
      </c>
      <c r="H2" s="16" t="s">
        <v>15</v>
      </c>
      <c r="I2" s="6"/>
      <c r="J2" s="5"/>
    </row>
    <row r="3" spans="1:11" s="8" customFormat="1">
      <c r="A3" s="45"/>
      <c r="C3" s="9" t="s">
        <v>19</v>
      </c>
      <c r="D3" s="10">
        <f>SUM(D8+D9+D10+D13+D11+D12+D13+D14+D15+D16+D17+D18+D19+D21+D22+D23+D24+D25+D26+D27+D28+D29+D30+D32+D33+D34+D35+D36+D37+D38+D39+D41+D42+D44+D45+D46+D47+D48+D49+D50+D51+D52+D53)</f>
        <v>0</v>
      </c>
      <c r="E3" s="10">
        <f>SUM(E8+E9+E10+E11+E12+E13+E14+E15+E16+E17+E18+E19+E21+E22+E23+E24+E25+E26+E27+E28+E29+E30+E32+E33+E34+E35+E36+E37+E38+E39+E40+E41+E42+E44+E45+E46+E47+E48+E49+E50+E51+E52+E53)</f>
        <v>0</v>
      </c>
      <c r="F3" s="10">
        <f>SUM(F8+F9+F10+F11+F12+F13+F14+F15+F16+F17+F18+F19+F21+F22+F23+F24+F25+F26+F27+F28+F29+F30+F32+F33+F34+F35+F36+F37+F38+F39+F40+F41+F42+F44+F45+F46+F47+F48+F49+F50+F51+F52+F53)</f>
        <v>0</v>
      </c>
      <c r="G3" s="10">
        <f>SUM(G8+G9+G10+G11+G12+G13+G14+G15+G16+G17+G18+G19+G21+G22+G23+G24+G25+G26+G27+G28+G29+G30+G32+G33+G34+G35+G36+G37+G38+G39+G40+G41+G42+G44+G45+G46+G47+G48+G49+G50+G51+G52+G53)</f>
        <v>0</v>
      </c>
      <c r="H3" s="10">
        <f>SUM(H8+H9+H10+H11+H12+H14+H15+H16+H17+H18+H19+H21+H22+H23+H24+H25+H26+H27+H28+H29+H30+H32+H33+H34+H35+H36+H37+H38+H39+H40+H41+H42+H44+H45+H46+H47+H48+H49+H50+H51+H52+H53)</f>
        <v>0</v>
      </c>
      <c r="I3" s="11" t="s">
        <v>20</v>
      </c>
      <c r="J3" s="12"/>
      <c r="K3" s="13"/>
    </row>
    <row r="4" spans="1:11" s="8" customFormat="1">
      <c r="A4" s="45"/>
      <c r="B4" s="14"/>
      <c r="C4" s="9" t="s">
        <v>11</v>
      </c>
      <c r="D4" s="10">
        <f>SUM((D3)/60)+10</f>
        <v>10</v>
      </c>
      <c r="E4" s="10">
        <f>SUM(E3)/60</f>
        <v>0</v>
      </c>
      <c r="F4" s="10">
        <f>SUM(F3)/60 +8</f>
        <v>8</v>
      </c>
      <c r="G4" s="10">
        <f>SUM(G3)/60</f>
        <v>0</v>
      </c>
      <c r="H4" s="10">
        <f>SUM(H3)/60</f>
        <v>0</v>
      </c>
      <c r="I4" s="11" t="s">
        <v>36</v>
      </c>
      <c r="J4" s="16"/>
    </row>
    <row r="5" spans="1:11" s="8" customFormat="1">
      <c r="A5" s="45"/>
      <c r="B5" s="14"/>
      <c r="C5" s="17"/>
      <c r="D5" s="10" t="s">
        <v>12</v>
      </c>
      <c r="E5" s="10" t="s">
        <v>25</v>
      </c>
      <c r="F5" s="10" t="s">
        <v>16</v>
      </c>
      <c r="G5" s="10" t="s">
        <v>26</v>
      </c>
      <c r="H5" s="15" t="s">
        <v>26</v>
      </c>
      <c r="I5" s="11"/>
      <c r="J5" s="16"/>
    </row>
    <row r="6" spans="1:11" s="8" customFormat="1" ht="28.5">
      <c r="A6" s="45" t="s">
        <v>8</v>
      </c>
      <c r="B6" s="8" t="s">
        <v>9</v>
      </c>
      <c r="C6" s="39" t="s">
        <v>23</v>
      </c>
      <c r="D6" s="10" t="str">
        <f>D2</f>
        <v>LEAD</v>
      </c>
      <c r="E6" s="10" t="str">
        <f t="shared" ref="E6:H6" si="0">E2</f>
        <v>Ins#1</v>
      </c>
      <c r="F6" s="10" t="str">
        <f t="shared" si="0"/>
        <v>Ins#2</v>
      </c>
      <c r="G6" s="10" t="str">
        <f t="shared" si="0"/>
        <v>Ins#3</v>
      </c>
      <c r="H6" s="10" t="str">
        <f t="shared" si="0"/>
        <v>Ins#4</v>
      </c>
      <c r="I6" s="11"/>
      <c r="J6" s="12"/>
      <c r="K6" s="13"/>
    </row>
    <row r="7" spans="1:11" s="2" customFormat="1" ht="15">
      <c r="A7" s="102">
        <v>44016</v>
      </c>
      <c r="B7" s="102"/>
      <c r="C7" s="102"/>
      <c r="D7" s="1"/>
      <c r="E7" s="1"/>
      <c r="F7" s="1"/>
      <c r="G7" s="1"/>
      <c r="H7" s="1"/>
      <c r="I7" s="1"/>
    </row>
    <row r="8" spans="1:11">
      <c r="A8" s="18">
        <v>0.35416666666666669</v>
      </c>
      <c r="B8" s="18">
        <f>A8+(C8/24/60)</f>
        <v>0.375</v>
      </c>
      <c r="C8" s="19">
        <v>30</v>
      </c>
      <c r="G8" s="10"/>
      <c r="H8" s="21"/>
      <c r="I8" s="22" t="s">
        <v>38</v>
      </c>
    </row>
    <row r="9" spans="1:11">
      <c r="A9" s="18">
        <f>B8</f>
        <v>0.375</v>
      </c>
      <c r="B9" s="18">
        <f>SUM(,A9+(C9/24/60))</f>
        <v>0.39930555555555558</v>
      </c>
      <c r="C9" s="19">
        <v>35</v>
      </c>
      <c r="G9" s="10"/>
      <c r="H9" s="21"/>
      <c r="I9" s="22" t="s">
        <v>2</v>
      </c>
    </row>
    <row r="10" spans="1:11">
      <c r="A10" s="18">
        <f>SUM(,B9)</f>
        <v>0.39930555555555558</v>
      </c>
      <c r="B10" s="18">
        <f>SUM(,A10+(C10/24/60))</f>
        <v>0.42361111111111116</v>
      </c>
      <c r="C10" s="54">
        <v>35</v>
      </c>
      <c r="D10" s="56"/>
      <c r="E10" s="56"/>
      <c r="F10" s="56"/>
      <c r="G10" s="56"/>
      <c r="H10" s="55"/>
      <c r="I10" s="53" t="s">
        <v>39</v>
      </c>
    </row>
    <row r="11" spans="1:11">
      <c r="A11" s="18">
        <f t="shared" ref="A11:A18" si="1">B10</f>
        <v>0.42361111111111116</v>
      </c>
      <c r="B11" s="18">
        <f>SUM(,A11+(C11/24/60))</f>
        <v>0.43402777777777785</v>
      </c>
      <c r="C11" s="19">
        <v>15</v>
      </c>
      <c r="D11" s="97"/>
      <c r="E11" s="98"/>
      <c r="F11" s="98"/>
      <c r="G11" s="98"/>
      <c r="H11" s="24"/>
      <c r="I11" s="22" t="s">
        <v>10</v>
      </c>
    </row>
    <row r="12" spans="1:11">
      <c r="A12" s="18">
        <f t="shared" si="1"/>
        <v>0.43402777777777785</v>
      </c>
      <c r="B12" s="18">
        <f t="shared" ref="B12:B48" si="2">A12+(C12/24/60)</f>
        <v>0.49652777777777785</v>
      </c>
      <c r="C12" s="19">
        <v>90</v>
      </c>
      <c r="D12" s="77"/>
      <c r="E12" s="99"/>
      <c r="F12" s="99"/>
      <c r="G12" s="100"/>
      <c r="H12" s="21"/>
      <c r="I12" s="22" t="s">
        <v>3</v>
      </c>
    </row>
    <row r="13" spans="1:11">
      <c r="A13" s="18">
        <f t="shared" si="1"/>
        <v>0.49652777777777785</v>
      </c>
      <c r="B13" s="18">
        <f>SUM(,A13+(C13/24/60))</f>
        <v>0.53819444444444453</v>
      </c>
      <c r="C13" s="19">
        <v>60</v>
      </c>
      <c r="D13" s="74"/>
      <c r="E13" s="74"/>
      <c r="F13" s="74"/>
      <c r="G13" s="74"/>
      <c r="H13" s="24"/>
      <c r="I13" s="22" t="s">
        <v>43</v>
      </c>
    </row>
    <row r="14" spans="1:11">
      <c r="A14" s="18">
        <f t="shared" si="1"/>
        <v>0.53819444444444453</v>
      </c>
      <c r="B14" s="18">
        <f t="shared" si="2"/>
        <v>0.57638888888888895</v>
      </c>
      <c r="C14" s="19">
        <v>55</v>
      </c>
      <c r="G14" s="101"/>
      <c r="H14" s="21"/>
      <c r="I14" s="22" t="s">
        <v>40</v>
      </c>
    </row>
    <row r="15" spans="1:11">
      <c r="A15" s="18">
        <f t="shared" si="1"/>
        <v>0.57638888888888895</v>
      </c>
      <c r="B15" s="18">
        <f t="shared" si="2"/>
        <v>0.58333333333333337</v>
      </c>
      <c r="C15" s="19">
        <v>10</v>
      </c>
      <c r="D15" s="74"/>
      <c r="E15" s="74"/>
      <c r="F15" s="74"/>
      <c r="G15" s="74"/>
      <c r="H15" s="24"/>
      <c r="I15" s="22" t="s">
        <v>10</v>
      </c>
    </row>
    <row r="16" spans="1:11">
      <c r="A16" s="18">
        <f t="shared" si="1"/>
        <v>0.58333333333333337</v>
      </c>
      <c r="B16" s="18">
        <f t="shared" si="2"/>
        <v>0.61458333333333337</v>
      </c>
      <c r="C16" s="19">
        <v>45</v>
      </c>
      <c r="D16" s="77"/>
      <c r="E16" s="77"/>
      <c r="F16" s="77"/>
      <c r="G16" s="101"/>
      <c r="H16" s="21"/>
      <c r="I16" s="22" t="s">
        <v>0</v>
      </c>
    </row>
    <row r="17" spans="1:9">
      <c r="A17" s="18">
        <f t="shared" si="1"/>
        <v>0.61458333333333337</v>
      </c>
      <c r="B17" s="18">
        <f t="shared" si="2"/>
        <v>0.625</v>
      </c>
      <c r="C17" s="19">
        <v>15</v>
      </c>
      <c r="D17" s="74"/>
      <c r="E17" s="75"/>
      <c r="F17" s="75"/>
      <c r="G17" s="75"/>
      <c r="H17" s="24"/>
      <c r="I17" s="22" t="s">
        <v>10</v>
      </c>
    </row>
    <row r="18" spans="1:9">
      <c r="A18" s="18">
        <f t="shared" si="1"/>
        <v>0.625</v>
      </c>
      <c r="B18" s="18">
        <f>A18+(C18/24/60)</f>
        <v>0.65625</v>
      </c>
      <c r="C18" s="19">
        <v>45</v>
      </c>
      <c r="D18" s="77"/>
      <c r="E18" s="78"/>
      <c r="F18" s="78"/>
      <c r="G18" s="100"/>
      <c r="H18" s="21"/>
      <c r="I18" s="22" t="s">
        <v>41</v>
      </c>
    </row>
    <row r="19" spans="1:9">
      <c r="A19" s="52">
        <f>SUM(,B18)</f>
        <v>0.65625</v>
      </c>
      <c r="B19" s="18">
        <f>SUM(,A19+(C19/24/60))</f>
        <v>0.66666666666666663</v>
      </c>
      <c r="C19" s="19">
        <v>15</v>
      </c>
      <c r="G19" s="10"/>
      <c r="H19" s="21"/>
      <c r="I19" s="22" t="s">
        <v>1</v>
      </c>
    </row>
    <row r="20" spans="1:9" s="2" customFormat="1" ht="15">
      <c r="A20" s="103">
        <f>A7+1</f>
        <v>44017</v>
      </c>
      <c r="B20" s="103"/>
      <c r="C20" s="103"/>
      <c r="D20" s="1"/>
      <c r="E20" s="1"/>
      <c r="F20" s="1"/>
      <c r="G20" s="1"/>
      <c r="H20" s="1"/>
      <c r="I20" s="1"/>
    </row>
    <row r="21" spans="1:9">
      <c r="A21" s="18">
        <v>0.35416666666666669</v>
      </c>
      <c r="B21" s="18">
        <f t="shared" si="2"/>
        <v>0.3576388888888889</v>
      </c>
      <c r="C21" s="19">
        <v>5</v>
      </c>
      <c r="H21" s="21"/>
      <c r="I21" s="22" t="s">
        <v>4</v>
      </c>
    </row>
    <row r="22" spans="1:9">
      <c r="A22" s="18">
        <f>B21</f>
        <v>0.3576388888888889</v>
      </c>
      <c r="B22" s="18">
        <f t="shared" si="2"/>
        <v>0.41666666666666669</v>
      </c>
      <c r="C22" s="19">
        <v>85</v>
      </c>
      <c r="H22" s="21"/>
      <c r="I22" s="22" t="s">
        <v>44</v>
      </c>
    </row>
    <row r="23" spans="1:9">
      <c r="A23" s="18">
        <f>B22</f>
        <v>0.41666666666666669</v>
      </c>
      <c r="B23" s="18">
        <f t="shared" si="2"/>
        <v>0.42708333333333337</v>
      </c>
      <c r="C23" s="19">
        <v>15</v>
      </c>
      <c r="D23" s="96"/>
      <c r="E23" s="75"/>
      <c r="F23" s="75"/>
      <c r="G23" s="75"/>
      <c r="H23" s="24"/>
      <c r="I23" s="57" t="s">
        <v>10</v>
      </c>
    </row>
    <row r="24" spans="1:9">
      <c r="A24" s="18">
        <f t="shared" ref="A24:A30" si="3">B23</f>
        <v>0.42708333333333337</v>
      </c>
      <c r="B24" s="18">
        <f t="shared" si="2"/>
        <v>0.46875000000000006</v>
      </c>
      <c r="C24" s="19">
        <v>60</v>
      </c>
      <c r="D24" s="90"/>
      <c r="E24" s="91"/>
      <c r="F24" s="91"/>
      <c r="G24" s="91"/>
      <c r="H24" s="58"/>
      <c r="I24" s="22" t="s">
        <v>42</v>
      </c>
    </row>
    <row r="25" spans="1:9">
      <c r="A25" s="18">
        <f t="shared" si="3"/>
        <v>0.46875000000000006</v>
      </c>
      <c r="B25" s="18">
        <f t="shared" si="2"/>
        <v>0.51041666666666674</v>
      </c>
      <c r="C25" s="19">
        <v>60</v>
      </c>
      <c r="D25" s="59"/>
      <c r="E25" s="92"/>
      <c r="F25" s="94"/>
      <c r="G25" s="94"/>
      <c r="H25" s="60"/>
      <c r="I25" s="22" t="s">
        <v>43</v>
      </c>
    </row>
    <row r="26" spans="1:9">
      <c r="A26" s="18">
        <f t="shared" si="3"/>
        <v>0.51041666666666674</v>
      </c>
      <c r="B26" s="18">
        <f t="shared" si="2"/>
        <v>0.54861111111111116</v>
      </c>
      <c r="C26" s="19">
        <v>55</v>
      </c>
      <c r="E26" s="93"/>
      <c r="F26" s="95"/>
      <c r="G26" s="95"/>
      <c r="H26" s="21"/>
      <c r="I26" s="22" t="s">
        <v>45</v>
      </c>
    </row>
    <row r="27" spans="1:9">
      <c r="A27" s="18">
        <f t="shared" si="3"/>
        <v>0.54861111111111116</v>
      </c>
      <c r="B27" s="18">
        <f t="shared" si="2"/>
        <v>0.57986111111111116</v>
      </c>
      <c r="C27" s="19">
        <v>45</v>
      </c>
      <c r="D27" s="56"/>
      <c r="E27" s="56"/>
      <c r="F27" s="56"/>
      <c r="G27" s="56"/>
      <c r="H27" s="55"/>
      <c r="I27" s="22" t="s">
        <v>46</v>
      </c>
    </row>
    <row r="28" spans="1:9">
      <c r="A28" s="18">
        <f t="shared" si="3"/>
        <v>0.57986111111111116</v>
      </c>
      <c r="B28" s="18">
        <f t="shared" si="2"/>
        <v>0.58680555555555558</v>
      </c>
      <c r="C28" s="19">
        <v>10</v>
      </c>
      <c r="D28" s="67"/>
      <c r="E28" s="68"/>
      <c r="F28" s="68"/>
      <c r="G28" s="23"/>
      <c r="H28" s="24"/>
      <c r="I28" s="22" t="s">
        <v>10</v>
      </c>
    </row>
    <row r="29" spans="1:9">
      <c r="A29" s="18">
        <f t="shared" si="3"/>
        <v>0.58680555555555558</v>
      </c>
      <c r="B29" s="18">
        <f t="shared" si="2"/>
        <v>0.66319444444444442</v>
      </c>
      <c r="C29" s="19">
        <v>110</v>
      </c>
      <c r="D29" s="69"/>
      <c r="E29" s="69"/>
      <c r="F29" s="69"/>
      <c r="G29" s="69"/>
      <c r="H29" s="70"/>
      <c r="I29" s="22" t="s">
        <v>49</v>
      </c>
    </row>
    <row r="30" spans="1:9">
      <c r="A30" s="18">
        <f t="shared" si="3"/>
        <v>0.66319444444444442</v>
      </c>
      <c r="B30" s="18">
        <f t="shared" si="2"/>
        <v>0.67361111111111105</v>
      </c>
      <c r="C30" s="19">
        <v>15</v>
      </c>
      <c r="D30" s="56"/>
      <c r="E30" s="56"/>
      <c r="F30" s="56"/>
      <c r="G30" s="56"/>
      <c r="H30" s="62"/>
      <c r="I30" s="22" t="s">
        <v>5</v>
      </c>
    </row>
    <row r="31" spans="1:9" s="2" customFormat="1" ht="15">
      <c r="A31" s="103">
        <f>SUM(A20+1)</f>
        <v>44018</v>
      </c>
      <c r="B31" s="103"/>
      <c r="C31" s="103"/>
      <c r="D31" s="1"/>
      <c r="E31" s="1"/>
      <c r="F31" s="1"/>
      <c r="G31" s="1"/>
      <c r="H31" s="1"/>
      <c r="I31" s="1"/>
    </row>
    <row r="32" spans="1:9">
      <c r="A32" s="25">
        <v>0.35416666666666669</v>
      </c>
      <c r="B32" s="18">
        <f t="shared" si="2"/>
        <v>0.3576388888888889</v>
      </c>
      <c r="C32" s="19">
        <v>5</v>
      </c>
      <c r="D32" s="26"/>
      <c r="E32" s="26"/>
      <c r="F32" s="26"/>
      <c r="G32" s="26"/>
      <c r="H32" s="21"/>
      <c r="I32" s="27" t="s">
        <v>6</v>
      </c>
    </row>
    <row r="33" spans="1:9">
      <c r="A33" s="25">
        <f>B32</f>
        <v>0.3576388888888889</v>
      </c>
      <c r="B33" s="18">
        <f t="shared" si="2"/>
        <v>0.3888888888888889</v>
      </c>
      <c r="C33" s="19">
        <v>45</v>
      </c>
      <c r="D33" s="26"/>
      <c r="E33" s="26"/>
      <c r="F33" s="26"/>
      <c r="G33" s="26"/>
      <c r="H33" s="21"/>
      <c r="I33" s="22" t="s">
        <v>7</v>
      </c>
    </row>
    <row r="34" spans="1:9">
      <c r="A34" s="25">
        <f>B33</f>
        <v>0.3888888888888889</v>
      </c>
      <c r="B34" s="18">
        <f t="shared" si="2"/>
        <v>0.44097222222222221</v>
      </c>
      <c r="C34" s="19">
        <v>75</v>
      </c>
      <c r="D34" s="88"/>
      <c r="E34" s="88"/>
      <c r="F34" s="88"/>
      <c r="G34" s="88"/>
      <c r="H34" s="89"/>
      <c r="I34" s="22" t="s">
        <v>47</v>
      </c>
    </row>
    <row r="35" spans="1:9">
      <c r="A35" s="25">
        <f t="shared" ref="A35:A41" si="4">B34</f>
        <v>0.44097222222222221</v>
      </c>
      <c r="B35" s="18">
        <f t="shared" si="2"/>
        <v>0.44791666666666663</v>
      </c>
      <c r="C35" s="84">
        <v>10</v>
      </c>
      <c r="D35" s="85"/>
      <c r="E35" s="86"/>
      <c r="F35" s="85"/>
      <c r="G35" s="85"/>
      <c r="H35" s="87"/>
      <c r="I35" s="27" t="s">
        <v>10</v>
      </c>
    </row>
    <row r="36" spans="1:9">
      <c r="A36" s="25">
        <f t="shared" si="4"/>
        <v>0.44791666666666663</v>
      </c>
      <c r="B36" s="18">
        <f t="shared" si="2"/>
        <v>0.48611111111111105</v>
      </c>
      <c r="C36" s="19">
        <v>55</v>
      </c>
      <c r="D36" s="71"/>
      <c r="E36" s="83"/>
      <c r="F36" s="72"/>
      <c r="G36" s="71"/>
      <c r="H36" s="73"/>
      <c r="I36" s="22" t="s">
        <v>48</v>
      </c>
    </row>
    <row r="37" spans="1:9">
      <c r="A37" s="25">
        <f t="shared" si="4"/>
        <v>0.48611111111111105</v>
      </c>
      <c r="B37" s="18">
        <f t="shared" si="2"/>
        <v>0.52430555555555547</v>
      </c>
      <c r="C37" s="19">
        <v>55</v>
      </c>
      <c r="D37" s="64"/>
      <c r="E37" s="64"/>
      <c r="F37" s="64"/>
      <c r="G37" s="64"/>
      <c r="H37" s="65"/>
      <c r="I37" s="22" t="s">
        <v>43</v>
      </c>
    </row>
    <row r="38" spans="1:9">
      <c r="A38" s="25">
        <f t="shared" si="4"/>
        <v>0.52430555555555547</v>
      </c>
      <c r="B38" s="18">
        <f t="shared" si="2"/>
        <v>0.57638888888888884</v>
      </c>
      <c r="C38" s="19">
        <v>75</v>
      </c>
      <c r="D38" s="61"/>
      <c r="E38" s="61"/>
      <c r="F38" s="61"/>
      <c r="G38" s="61"/>
      <c r="H38" s="62"/>
      <c r="I38" s="22" t="s">
        <v>50</v>
      </c>
    </row>
    <row r="39" spans="1:9">
      <c r="A39" s="25">
        <f t="shared" si="4"/>
        <v>0.57638888888888884</v>
      </c>
      <c r="B39" s="18">
        <f t="shared" si="2"/>
        <v>0.58680555555555547</v>
      </c>
      <c r="C39" s="19">
        <v>15</v>
      </c>
      <c r="D39" s="64"/>
      <c r="E39" s="64"/>
      <c r="F39" s="64"/>
      <c r="G39" s="64"/>
      <c r="H39" s="65"/>
      <c r="I39" s="22" t="s">
        <v>10</v>
      </c>
    </row>
    <row r="40" spans="1:9">
      <c r="A40" s="25">
        <f t="shared" si="4"/>
        <v>0.58680555555555547</v>
      </c>
      <c r="B40" s="18">
        <f t="shared" si="2"/>
        <v>0.6597222222222221</v>
      </c>
      <c r="C40" s="19">
        <v>105</v>
      </c>
      <c r="D40" s="63"/>
      <c r="E40" s="63"/>
      <c r="F40" s="63"/>
      <c r="G40" s="63"/>
      <c r="H40" s="62"/>
      <c r="I40" s="22" t="s">
        <v>51</v>
      </c>
    </row>
    <row r="41" spans="1:9">
      <c r="A41" s="25">
        <f t="shared" si="4"/>
        <v>0.6597222222222221</v>
      </c>
      <c r="B41" s="18">
        <f t="shared" si="2"/>
        <v>0.6909722222222221</v>
      </c>
      <c r="C41" s="19">
        <v>45</v>
      </c>
      <c r="D41" s="28"/>
      <c r="E41" s="28"/>
      <c r="F41" s="28"/>
      <c r="G41" s="28"/>
      <c r="H41" s="21"/>
      <c r="I41" s="22" t="s">
        <v>52</v>
      </c>
    </row>
    <row r="42" spans="1:9">
      <c r="A42" s="25">
        <f>B41</f>
        <v>0.6909722222222221</v>
      </c>
      <c r="B42" s="18">
        <f>A42+(C42/24/60)</f>
        <v>0.69791666666666652</v>
      </c>
      <c r="C42" s="19">
        <v>10</v>
      </c>
      <c r="D42" s="28"/>
      <c r="E42" s="28"/>
      <c r="F42" s="28"/>
      <c r="G42" s="28"/>
      <c r="H42" s="21"/>
      <c r="I42" s="22" t="s">
        <v>53</v>
      </c>
    </row>
    <row r="43" spans="1:9" s="2" customFormat="1" ht="15">
      <c r="A43" s="103">
        <f>SUM(A31+1)</f>
        <v>44019</v>
      </c>
      <c r="B43" s="103"/>
      <c r="C43" s="103"/>
      <c r="D43" s="41"/>
      <c r="E43" s="41"/>
      <c r="F43" s="41"/>
      <c r="G43" s="41"/>
      <c r="H43" s="42"/>
      <c r="I43" s="40"/>
    </row>
    <row r="44" spans="1:9">
      <c r="A44" s="25">
        <v>0.35416666666666669</v>
      </c>
      <c r="B44" s="18">
        <f t="shared" si="2"/>
        <v>0.3576388888888889</v>
      </c>
      <c r="C44" s="17">
        <v>5</v>
      </c>
      <c r="I44" s="27" t="s">
        <v>54</v>
      </c>
    </row>
    <row r="45" spans="1:9">
      <c r="A45" s="25">
        <f t="shared" ref="A45:A51" si="5">B44</f>
        <v>0.3576388888888889</v>
      </c>
      <c r="B45" s="18">
        <f t="shared" si="2"/>
        <v>0.37152777777777779</v>
      </c>
      <c r="C45" s="17">
        <v>20</v>
      </c>
      <c r="I45" s="27" t="s">
        <v>55</v>
      </c>
    </row>
    <row r="46" spans="1:9">
      <c r="A46" s="25">
        <f t="shared" si="5"/>
        <v>0.37152777777777779</v>
      </c>
      <c r="B46" s="18">
        <f t="shared" si="2"/>
        <v>0.4201388888888889</v>
      </c>
      <c r="C46" s="17">
        <v>70</v>
      </c>
      <c r="I46" s="27" t="s">
        <v>56</v>
      </c>
    </row>
    <row r="47" spans="1:9">
      <c r="A47" s="25">
        <f t="shared" si="5"/>
        <v>0.4201388888888889</v>
      </c>
      <c r="B47" s="18">
        <f t="shared" si="2"/>
        <v>0.43055555555555558</v>
      </c>
      <c r="C47" s="79">
        <v>15</v>
      </c>
      <c r="D47" s="80"/>
      <c r="E47" s="81"/>
      <c r="F47" s="81"/>
      <c r="G47" s="81"/>
      <c r="H47" s="82"/>
      <c r="I47" s="22" t="s">
        <v>10</v>
      </c>
    </row>
    <row r="48" spans="1:9">
      <c r="A48" s="25">
        <f t="shared" si="5"/>
        <v>0.43055555555555558</v>
      </c>
      <c r="B48" s="18">
        <f t="shared" si="2"/>
        <v>0.46180555555555558</v>
      </c>
      <c r="C48" s="17">
        <v>45</v>
      </c>
      <c r="D48" s="77"/>
      <c r="G48" s="77"/>
      <c r="I48" s="27" t="s">
        <v>57</v>
      </c>
    </row>
    <row r="49" spans="1:9">
      <c r="A49" s="25">
        <f t="shared" si="5"/>
        <v>0.46180555555555558</v>
      </c>
      <c r="B49" s="18">
        <f>A49+(C49/24/60)</f>
        <v>0.50347222222222221</v>
      </c>
      <c r="C49" s="17">
        <v>60</v>
      </c>
      <c r="D49" s="74"/>
      <c r="E49" s="75"/>
      <c r="F49" s="76"/>
      <c r="G49" s="75"/>
      <c r="H49" s="66"/>
      <c r="I49" s="27" t="s">
        <v>43</v>
      </c>
    </row>
    <row r="50" spans="1:9">
      <c r="A50" s="25">
        <f t="shared" si="5"/>
        <v>0.50347222222222221</v>
      </c>
      <c r="B50" s="18">
        <f>A50+(C50/24/60)</f>
        <v>0.52777777777777779</v>
      </c>
      <c r="C50" s="17">
        <v>35</v>
      </c>
      <c r="F50" s="77"/>
      <c r="G50" s="78"/>
      <c r="I50" s="29" t="s">
        <v>60</v>
      </c>
    </row>
    <row r="51" spans="1:9">
      <c r="A51" s="25">
        <f t="shared" si="5"/>
        <v>0.52777777777777779</v>
      </c>
      <c r="B51" s="18">
        <f>A51+(C51/24/60)</f>
        <v>0.53472222222222221</v>
      </c>
      <c r="C51" s="17">
        <v>10</v>
      </c>
      <c r="D51" s="23"/>
      <c r="E51" s="23"/>
      <c r="F51" s="23"/>
      <c r="G51" s="23"/>
      <c r="H51" s="66"/>
      <c r="I51" s="22" t="s">
        <v>10</v>
      </c>
    </row>
    <row r="52" spans="1:9">
      <c r="A52" s="25">
        <f>SUM(,B51)</f>
        <v>0.53472222222222221</v>
      </c>
      <c r="B52" s="18">
        <f>SUM(,A52+(C52/24/60))</f>
        <v>0.65972222222222221</v>
      </c>
      <c r="C52" s="17">
        <v>180</v>
      </c>
      <c r="I52" s="22" t="s">
        <v>59</v>
      </c>
    </row>
    <row r="53" spans="1:9">
      <c r="A53" s="25">
        <f>SUM(,B52)</f>
        <v>0.65972222222222221</v>
      </c>
      <c r="B53" s="18">
        <f>SUM(,A53+(C53/24/60))</f>
        <v>0.67013888888888884</v>
      </c>
      <c r="C53" s="17">
        <v>15</v>
      </c>
      <c r="I53" s="27" t="s">
        <v>58</v>
      </c>
    </row>
    <row r="54" spans="1:9">
      <c r="A54" s="47"/>
      <c r="B54" s="47"/>
      <c r="C54" s="30"/>
      <c r="D54" s="31"/>
      <c r="E54" s="31"/>
      <c r="F54" s="31"/>
      <c r="G54" s="31"/>
      <c r="H54" s="48"/>
      <c r="I54" s="49"/>
    </row>
    <row r="55" spans="1:9">
      <c r="A55" s="25"/>
      <c r="B55" s="25"/>
      <c r="I55" s="27"/>
    </row>
    <row r="56" spans="1:9">
      <c r="I56" s="29"/>
    </row>
    <row r="57" spans="1:9">
      <c r="I57" s="29"/>
    </row>
    <row r="60" spans="1:9">
      <c r="I60" s="29"/>
    </row>
    <row r="61" spans="1:9">
      <c r="I61" s="27"/>
    </row>
    <row r="63" spans="1:9">
      <c r="I63" s="27"/>
    </row>
  </sheetData>
  <mergeCells count="4">
    <mergeCell ref="A7:C7"/>
    <mergeCell ref="A20:C20"/>
    <mergeCell ref="A31:C31"/>
    <mergeCell ref="A43:C43"/>
  </mergeCells>
  <phoneticPr fontId="3" type="noConversion"/>
  <printOptions horizontalCentered="1" verticalCentered="1"/>
  <pageMargins left="0.25" right="0.25" top="0.5" bottom="0.5" header="0.3" footer="0.3"/>
  <pageSetup scale="77" orientation="portrait" horizontalDpi="4294967292" verticalDpi="4294967292" r:id="rId1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12"/>
  <sheetViews>
    <sheetView workbookViewId="0">
      <selection activeCell="P12" sqref="P12"/>
    </sheetView>
  </sheetViews>
  <sheetFormatPr defaultColWidth="11" defaultRowHeight="15.75"/>
  <cols>
    <col min="1" max="1" width="6.875" customWidth="1"/>
  </cols>
  <sheetData>
    <row r="3" spans="1:2">
      <c r="A3" s="51" t="s">
        <v>27</v>
      </c>
    </row>
    <row r="4" spans="1:2">
      <c r="B4" s="51" t="s">
        <v>28</v>
      </c>
    </row>
    <row r="5" spans="1:2">
      <c r="B5" s="51" t="s">
        <v>29</v>
      </c>
    </row>
    <row r="6" spans="1:2">
      <c r="B6" s="51" t="s">
        <v>30</v>
      </c>
    </row>
    <row r="7" spans="1:2">
      <c r="B7" s="51" t="s">
        <v>31</v>
      </c>
    </row>
    <row r="8" spans="1:2">
      <c r="B8" s="51" t="s">
        <v>32</v>
      </c>
    </row>
    <row r="9" spans="1:2">
      <c r="B9" s="51" t="s">
        <v>33</v>
      </c>
    </row>
    <row r="10" spans="1:2">
      <c r="B10" s="51" t="s">
        <v>34</v>
      </c>
    </row>
    <row r="11" spans="1:2">
      <c r="B11" s="51" t="s">
        <v>35</v>
      </c>
    </row>
    <row r="12" spans="1:2">
      <c r="A12" s="51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Instructor Hours</vt:lpstr>
      <vt:lpstr>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Mandi Seethaler</dc:creator>
  <cp:lastModifiedBy>Kerry Chausmer</cp:lastModifiedBy>
  <cp:lastPrinted>2017-09-15T22:17:12Z</cp:lastPrinted>
  <dcterms:created xsi:type="dcterms:W3CDTF">2014-03-04T18:01:40Z</dcterms:created>
  <dcterms:modified xsi:type="dcterms:W3CDTF">2020-05-27T14:29:07Z</dcterms:modified>
</cp:coreProperties>
</file>